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yer Total Staff" sheetId="1" r:id="rId1"/>
  </sheets>
  <definedNames/>
  <calcPr fullCalcOnLoad="1"/>
</workbook>
</file>

<file path=xl/sharedStrings.xml><?xml version="1.0" encoding="utf-8"?>
<sst xmlns="http://schemas.openxmlformats.org/spreadsheetml/2006/main" count="166" uniqueCount="77">
  <si>
    <t>Abouchar Keith S</t>
  </si>
  <si>
    <t>M</t>
  </si>
  <si>
    <t>Senior Policy Advisor</t>
  </si>
  <si>
    <t>U.S. House of Representatives Staff Employees</t>
  </si>
  <si>
    <t>2 positions found - both added - with one other compensation</t>
  </si>
  <si>
    <t>Aviles Danielle R</t>
  </si>
  <si>
    <t>F</t>
  </si>
  <si>
    <t>Deputy Floor Director</t>
  </si>
  <si>
    <t>other compensation added</t>
  </si>
  <si>
    <t>Collins Michael E</t>
  </si>
  <si>
    <t>Chief Deputy Whip</t>
  </si>
  <si>
    <t>2 positions found - only one added</t>
  </si>
  <si>
    <t>Cortina Joseph B</t>
  </si>
  <si>
    <t>Special Assistant</t>
  </si>
  <si>
    <t>2 positions found - both added - with overtime and other compensation</t>
  </si>
  <si>
    <t>Covey-brandt Alexis</t>
  </si>
  <si>
    <t>Chief Of Staff</t>
  </si>
  <si>
    <t>Dwyer Stephen</t>
  </si>
  <si>
    <t>Digital Dir &amp; Policy Adv</t>
  </si>
  <si>
    <t xml:space="preserve">2 other compensations found </t>
  </si>
  <si>
    <t>Fry Courtney</t>
  </si>
  <si>
    <t>Dep Outreach Dir &amp; Mem Ser Adv</t>
  </si>
  <si>
    <t>Goff Shuwanza R</t>
  </si>
  <si>
    <t>Floor Director</t>
  </si>
  <si>
    <t>Grant Kathryn L</t>
  </si>
  <si>
    <t>Comm Dir And Sr Advisor</t>
  </si>
  <si>
    <t>Leuschen James P</t>
  </si>
  <si>
    <t>Macdonald Charlene</t>
  </si>
  <si>
    <t>2 positions found - only 1 added - with one other compensation</t>
  </si>
  <si>
    <t>Mahr Thomas</t>
  </si>
  <si>
    <t>Policy Director</t>
  </si>
  <si>
    <t>Nelson Caitlin M</t>
  </si>
  <si>
    <t>Staff Assistant</t>
  </si>
  <si>
    <t>overtime and other compensation added</t>
  </si>
  <si>
    <t>Oparil Maria A</t>
  </si>
  <si>
    <t>Repko Mary F</t>
  </si>
  <si>
    <t>Romick Brian</t>
  </si>
  <si>
    <t>Deputy Chief Of Staff</t>
  </si>
  <si>
    <t>Rowe Deborah M</t>
  </si>
  <si>
    <t>Executive Assistant/ofc Mgr</t>
  </si>
  <si>
    <t>Saez Mariel S</t>
  </si>
  <si>
    <t>Press Secretary</t>
  </si>
  <si>
    <t>Salazar Raymond J</t>
  </si>
  <si>
    <t>Floor Assistant</t>
  </si>
  <si>
    <t>Silverberg Daniel I</t>
  </si>
  <si>
    <t>Weissmann Adam</t>
  </si>
  <si>
    <t>Speechwriter</t>
  </si>
  <si>
    <t>Deatley James C</t>
  </si>
  <si>
    <t>Legislative Correspondent</t>
  </si>
  <si>
    <t>adjusted salary - with compensation</t>
  </si>
  <si>
    <t>Notter James P</t>
  </si>
  <si>
    <t>Senior Advisor</t>
  </si>
  <si>
    <t>Pennington Daryl A</t>
  </si>
  <si>
    <t>Constituent Liaison</t>
  </si>
  <si>
    <t>Shared Employee</t>
  </si>
  <si>
    <t>Spears Ian E</t>
  </si>
  <si>
    <t>Taylor Terrance R</t>
  </si>
  <si>
    <t>Deputy District Director</t>
  </si>
  <si>
    <t>Employee Name</t>
  </si>
  <si>
    <t>Gender</t>
  </si>
  <si>
    <t>Title</t>
  </si>
  <si>
    <t>Employer Name</t>
  </si>
  <si>
    <t>Salary</t>
  </si>
  <si>
    <t>Fiscal Year</t>
  </si>
  <si>
    <t>Notes</t>
  </si>
  <si>
    <t>KEY</t>
  </si>
  <si>
    <t>Leadership Office</t>
  </si>
  <si>
    <t>Main Office</t>
  </si>
  <si>
    <t>Year Split Between Offices</t>
  </si>
  <si>
    <t>BOLD</t>
  </si>
  <si>
    <t>Worked in Both Offices Simultaneously</t>
  </si>
  <si>
    <t>Bossart Betsy W</t>
  </si>
  <si>
    <t>District Director</t>
  </si>
  <si>
    <t>Carey Stefanie</t>
  </si>
  <si>
    <t>Senior Constituent Liaison</t>
  </si>
  <si>
    <t>Snyder Rachel N</t>
  </si>
  <si>
    <t>Policy Advisor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</si>
</sst>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6" fillId="3" borderId="11" xfId="0" applyFont="1" applyFill="1" applyBorder="1" applyAlignment="1">
      <alignment/>
    </xf>
    <xf numFmtId="164" fontId="36" fillId="3" borderId="11" xfId="0" applyNumberFormat="1" applyFont="1" applyFill="1" applyBorder="1" applyAlignment="1">
      <alignment/>
    </xf>
    <xf numFmtId="0" fontId="37" fillId="3" borderId="11" xfId="0" applyFont="1" applyFill="1" applyBorder="1" applyAlignment="1">
      <alignment/>
    </xf>
    <xf numFmtId="164" fontId="37" fillId="3" borderId="11" xfId="0" applyNumberFormat="1" applyFont="1" applyFill="1" applyBorder="1" applyAlignment="1">
      <alignment/>
    </xf>
    <xf numFmtId="0" fontId="36" fillId="2" borderId="11" xfId="0" applyFont="1" applyFill="1" applyBorder="1" applyAlignment="1">
      <alignment/>
    </xf>
    <xf numFmtId="164" fontId="36" fillId="2" borderId="11" xfId="0" applyNumberFormat="1" applyFont="1" applyFill="1" applyBorder="1" applyAlignment="1">
      <alignment/>
    </xf>
    <xf numFmtId="0" fontId="37" fillId="2" borderId="11" xfId="0" applyFont="1" applyFill="1" applyBorder="1" applyAlignment="1">
      <alignment/>
    </xf>
    <xf numFmtId="164" fontId="37" fillId="2" borderId="11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7" fillId="3" borderId="12" xfId="0" applyFont="1" applyFill="1" applyBorder="1" applyAlignment="1">
      <alignment/>
    </xf>
    <xf numFmtId="0" fontId="37" fillId="0" borderId="13" xfId="0" applyFont="1" applyBorder="1" applyAlignment="1">
      <alignment/>
    </xf>
    <xf numFmtId="0" fontId="37" fillId="2" borderId="12" xfId="0" applyFont="1" applyFill="1" applyBorder="1" applyAlignment="1">
      <alignment/>
    </xf>
    <xf numFmtId="0" fontId="37" fillId="5" borderId="12" xfId="0" applyFont="1" applyFill="1" applyBorder="1" applyAlignment="1">
      <alignment/>
    </xf>
    <xf numFmtId="0" fontId="36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34" fillId="2" borderId="11" xfId="0" applyFont="1" applyFill="1" applyBorder="1" applyAlignment="1">
      <alignment/>
    </xf>
    <xf numFmtId="164" fontId="34" fillId="2" borderId="11" xfId="0" applyNumberFormat="1" applyFont="1" applyFill="1" applyBorder="1" applyAlignment="1">
      <alignment/>
    </xf>
    <xf numFmtId="0" fontId="36" fillId="33" borderId="16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13" zoomScaleNormal="113" zoomScalePageLayoutView="0" workbookViewId="0" topLeftCell="A1">
      <selection activeCell="E1" sqref="E1:E16384"/>
    </sheetView>
  </sheetViews>
  <sheetFormatPr defaultColWidth="8.8515625" defaultRowHeight="15"/>
  <cols>
    <col min="1" max="1" width="21.421875" style="0" bestFit="1" customWidth="1"/>
    <col min="2" max="2" width="8.140625" style="0" bestFit="1" customWidth="1"/>
    <col min="3" max="3" width="34.7109375" style="0" bestFit="1" customWidth="1"/>
    <col min="4" max="4" width="47.421875" style="0" bestFit="1" customWidth="1"/>
    <col min="5" max="5" width="14.28125" style="0" bestFit="1" customWidth="1"/>
    <col min="6" max="6" width="11.00390625" style="0" bestFit="1" customWidth="1"/>
    <col min="7" max="7" width="73.8515625" style="0" bestFit="1" customWidth="1"/>
    <col min="8" max="8" width="8.8515625" style="0" customWidth="1"/>
    <col min="9" max="9" width="40.7109375" style="0" bestFit="1" customWidth="1"/>
  </cols>
  <sheetData>
    <row r="1" spans="1:9" s="2" customFormat="1" ht="15.75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23" t="s">
        <v>65</v>
      </c>
      <c r="I1" s="24"/>
    </row>
    <row r="2" spans="1:9" s="12" customFormat="1" ht="15.75">
      <c r="A2" s="5" t="s">
        <v>0</v>
      </c>
      <c r="B2" s="5" t="s">
        <v>1</v>
      </c>
      <c r="C2" s="5" t="s">
        <v>2</v>
      </c>
      <c r="D2" s="6" t="s">
        <v>3</v>
      </c>
      <c r="E2" s="6">
        <f>2367+140000.04</f>
        <v>142367.04</v>
      </c>
      <c r="F2" s="5">
        <v>2016</v>
      </c>
      <c r="G2" s="5" t="s">
        <v>4</v>
      </c>
      <c r="H2" s="13"/>
      <c r="I2" s="14" t="s">
        <v>66</v>
      </c>
    </row>
    <row r="3" spans="1:9" ht="15.75">
      <c r="A3" s="5" t="s">
        <v>5</v>
      </c>
      <c r="B3" s="5" t="s">
        <v>6</v>
      </c>
      <c r="C3" s="5" t="s">
        <v>7</v>
      </c>
      <c r="D3" s="6" t="s">
        <v>3</v>
      </c>
      <c r="E3" s="6">
        <f>3000+75000</f>
        <v>78000</v>
      </c>
      <c r="F3" s="5">
        <v>2016</v>
      </c>
      <c r="G3" s="5" t="s">
        <v>8</v>
      </c>
      <c r="H3" s="15"/>
      <c r="I3" s="14" t="s">
        <v>67</v>
      </c>
    </row>
    <row r="4" spans="1:9" ht="15.75">
      <c r="A4" s="5" t="s">
        <v>9</v>
      </c>
      <c r="B4" s="5" t="s">
        <v>1</v>
      </c>
      <c r="C4" s="5" t="s">
        <v>10</v>
      </c>
      <c r="D4" s="6" t="s">
        <v>3</v>
      </c>
      <c r="E4" s="6">
        <v>42500.04</v>
      </c>
      <c r="F4" s="5">
        <v>2016</v>
      </c>
      <c r="G4" s="5" t="s">
        <v>11</v>
      </c>
      <c r="H4" s="16"/>
      <c r="I4" s="14" t="s">
        <v>68</v>
      </c>
    </row>
    <row r="5" spans="1:9" ht="16.5" thickBot="1">
      <c r="A5" s="5" t="s">
        <v>12</v>
      </c>
      <c r="B5" s="5" t="s">
        <v>1</v>
      </c>
      <c r="C5" s="5" t="s">
        <v>13</v>
      </c>
      <c r="D5" s="6" t="s">
        <v>3</v>
      </c>
      <c r="E5" s="6">
        <f>916+4083.33+7131.42+27308.36</f>
        <v>39439.11</v>
      </c>
      <c r="F5" s="5">
        <v>2016</v>
      </c>
      <c r="G5" s="5" t="s">
        <v>14</v>
      </c>
      <c r="H5" s="17" t="s">
        <v>69</v>
      </c>
      <c r="I5" s="18" t="s">
        <v>70</v>
      </c>
    </row>
    <row r="6" spans="1:7" ht="15.75">
      <c r="A6" s="5" t="s">
        <v>15</v>
      </c>
      <c r="B6" s="5" t="s">
        <v>6</v>
      </c>
      <c r="C6" s="5" t="s">
        <v>16</v>
      </c>
      <c r="D6" s="6" t="s">
        <v>3</v>
      </c>
      <c r="E6" s="6">
        <v>172500</v>
      </c>
      <c r="F6" s="5">
        <v>2016</v>
      </c>
      <c r="G6" s="5"/>
    </row>
    <row r="7" spans="1:7" ht="15.75">
      <c r="A7" s="3" t="s">
        <v>17</v>
      </c>
      <c r="B7" s="3" t="s">
        <v>1</v>
      </c>
      <c r="C7" s="3" t="s">
        <v>18</v>
      </c>
      <c r="D7" s="4" t="s">
        <v>3</v>
      </c>
      <c r="E7" s="4">
        <f>71784.25</f>
        <v>71784.25</v>
      </c>
      <c r="F7" s="3">
        <v>2016</v>
      </c>
      <c r="G7" s="3" t="s">
        <v>19</v>
      </c>
    </row>
    <row r="8" spans="1:7" ht="15.75">
      <c r="A8" s="5" t="s">
        <v>20</v>
      </c>
      <c r="B8" s="5" t="s">
        <v>6</v>
      </c>
      <c r="C8" s="5" t="s">
        <v>21</v>
      </c>
      <c r="D8" s="6" t="s">
        <v>3</v>
      </c>
      <c r="E8" s="6">
        <f>14000+114999.96</f>
        <v>128999.96</v>
      </c>
      <c r="F8" s="5">
        <v>2016</v>
      </c>
      <c r="G8" s="5" t="s">
        <v>8</v>
      </c>
    </row>
    <row r="9" spans="1:7" ht="15.75">
      <c r="A9" s="5" t="s">
        <v>22</v>
      </c>
      <c r="B9" s="5" t="s">
        <v>6</v>
      </c>
      <c r="C9" s="5" t="s">
        <v>23</v>
      </c>
      <c r="D9" s="6" t="s">
        <v>3</v>
      </c>
      <c r="E9" s="6">
        <f>11000+114999.96</f>
        <v>125999.96</v>
      </c>
      <c r="F9" s="5">
        <v>2016</v>
      </c>
      <c r="G9" s="5" t="s">
        <v>8</v>
      </c>
    </row>
    <row r="10" spans="1:7" ht="15.75">
      <c r="A10" s="5" t="s">
        <v>24</v>
      </c>
      <c r="B10" s="5" t="s">
        <v>6</v>
      </c>
      <c r="C10" s="5" t="s">
        <v>25</v>
      </c>
      <c r="D10" s="6" t="s">
        <v>3</v>
      </c>
      <c r="E10" s="6">
        <f>9616+135000</f>
        <v>144616</v>
      </c>
      <c r="F10" s="5">
        <v>2016</v>
      </c>
      <c r="G10" s="5" t="s">
        <v>8</v>
      </c>
    </row>
    <row r="11" spans="1:7" ht="15.75">
      <c r="A11" s="5" t="s">
        <v>26</v>
      </c>
      <c r="B11" s="5" t="s">
        <v>1</v>
      </c>
      <c r="C11" s="5" t="s">
        <v>2</v>
      </c>
      <c r="D11" s="6" t="s">
        <v>3</v>
      </c>
      <c r="E11" s="6">
        <f>140000.04+2367</f>
        <v>142367.04</v>
      </c>
      <c r="F11" s="5">
        <v>2016</v>
      </c>
      <c r="G11" s="5" t="s">
        <v>4</v>
      </c>
    </row>
    <row r="12" spans="1:7" s="12" customFormat="1" ht="15.75">
      <c r="A12" s="5" t="s">
        <v>27</v>
      </c>
      <c r="B12" s="5" t="s">
        <v>6</v>
      </c>
      <c r="C12" s="5" t="s">
        <v>2</v>
      </c>
      <c r="D12" s="6" t="s">
        <v>3</v>
      </c>
      <c r="E12" s="6">
        <f>3200+120000</f>
        <v>123200</v>
      </c>
      <c r="F12" s="5">
        <v>2016</v>
      </c>
      <c r="G12" s="5" t="s">
        <v>28</v>
      </c>
    </row>
    <row r="13" spans="1:7" ht="15.75">
      <c r="A13" s="5" t="s">
        <v>29</v>
      </c>
      <c r="B13" s="5" t="s">
        <v>1</v>
      </c>
      <c r="C13" s="5" t="s">
        <v>30</v>
      </c>
      <c r="D13" s="6" t="s">
        <v>3</v>
      </c>
      <c r="E13" s="6">
        <v>159999.96</v>
      </c>
      <c r="F13" s="5">
        <v>2016</v>
      </c>
      <c r="G13" s="5"/>
    </row>
    <row r="14" spans="1:7" ht="15.75">
      <c r="A14" s="5" t="s">
        <v>31</v>
      </c>
      <c r="B14" s="5" t="s">
        <v>6</v>
      </c>
      <c r="C14" s="5" t="s">
        <v>32</v>
      </c>
      <c r="D14" s="6" t="s">
        <v>3</v>
      </c>
      <c r="E14" s="6">
        <f>2000+9681.38+24999.96</f>
        <v>36681.34</v>
      </c>
      <c r="F14" s="5">
        <v>2016</v>
      </c>
      <c r="G14" s="5" t="s">
        <v>33</v>
      </c>
    </row>
    <row r="15" spans="1:7" ht="15.75">
      <c r="A15" s="5" t="s">
        <v>34</v>
      </c>
      <c r="B15" s="5" t="s">
        <v>6</v>
      </c>
      <c r="C15" s="5" t="s">
        <v>32</v>
      </c>
      <c r="D15" s="6" t="s">
        <v>3</v>
      </c>
      <c r="E15" s="6">
        <f>2000+9068.43+24999.96</f>
        <v>36068.39</v>
      </c>
      <c r="F15" s="5">
        <v>2016</v>
      </c>
      <c r="G15" s="5" t="s">
        <v>33</v>
      </c>
    </row>
    <row r="16" spans="1:7" s="12" customFormat="1" ht="15.75">
      <c r="A16" s="5" t="s">
        <v>35</v>
      </c>
      <c r="B16" s="5" t="s">
        <v>6</v>
      </c>
      <c r="C16" s="5" t="s">
        <v>2</v>
      </c>
      <c r="D16" s="6" t="s">
        <v>3</v>
      </c>
      <c r="E16" s="6">
        <f>2367+140000.04</f>
        <v>142367.04</v>
      </c>
      <c r="F16" s="5">
        <v>2016</v>
      </c>
      <c r="G16" s="5" t="s">
        <v>4</v>
      </c>
    </row>
    <row r="17" spans="1:7" ht="15.75">
      <c r="A17" s="5" t="s">
        <v>36</v>
      </c>
      <c r="B17" s="5" t="s">
        <v>1</v>
      </c>
      <c r="C17" s="5" t="s">
        <v>37</v>
      </c>
      <c r="D17" s="6" t="s">
        <v>3</v>
      </c>
      <c r="E17" s="6">
        <v>170000.04</v>
      </c>
      <c r="F17" s="5">
        <v>2016</v>
      </c>
      <c r="G17" s="5"/>
    </row>
    <row r="18" spans="1:7" ht="15.75">
      <c r="A18" s="5" t="s">
        <v>38</v>
      </c>
      <c r="B18" s="5" t="s">
        <v>6</v>
      </c>
      <c r="C18" s="5" t="s">
        <v>39</v>
      </c>
      <c r="D18" s="6" t="s">
        <v>3</v>
      </c>
      <c r="E18" s="6">
        <f>7000+54439.63</f>
        <v>61439.63</v>
      </c>
      <c r="F18" s="5">
        <v>2016</v>
      </c>
      <c r="G18" s="5" t="s">
        <v>8</v>
      </c>
    </row>
    <row r="19" spans="1:7" s="12" customFormat="1" ht="15.75">
      <c r="A19" s="3" t="s">
        <v>40</v>
      </c>
      <c r="B19" s="3" t="s">
        <v>6</v>
      </c>
      <c r="C19" s="3" t="s">
        <v>41</v>
      </c>
      <c r="D19" s="4" t="s">
        <v>3</v>
      </c>
      <c r="E19" s="4">
        <f>83999.96</f>
        <v>83999.96</v>
      </c>
      <c r="F19" s="3">
        <v>2016</v>
      </c>
      <c r="G19" s="3" t="s">
        <v>4</v>
      </c>
    </row>
    <row r="20" spans="1:7" ht="15.75">
      <c r="A20" s="5" t="s">
        <v>42</v>
      </c>
      <c r="B20" s="5" t="s">
        <v>1</v>
      </c>
      <c r="C20" s="5" t="s">
        <v>43</v>
      </c>
      <c r="D20" s="6" t="s">
        <v>3</v>
      </c>
      <c r="E20" s="6">
        <f>3000+54999.96</f>
        <v>57999.96</v>
      </c>
      <c r="F20" s="5">
        <v>2016</v>
      </c>
      <c r="G20" s="5" t="s">
        <v>8</v>
      </c>
    </row>
    <row r="21" spans="1:7" ht="15.75">
      <c r="A21" s="3" t="s">
        <v>44</v>
      </c>
      <c r="B21" s="3" t="s">
        <v>1</v>
      </c>
      <c r="C21" s="3" t="s">
        <v>2</v>
      </c>
      <c r="D21" s="4" t="s">
        <v>3</v>
      </c>
      <c r="E21" s="4">
        <f>1867+71000.04</f>
        <v>72867.04</v>
      </c>
      <c r="F21" s="3">
        <v>2016</v>
      </c>
      <c r="G21" s="3" t="s">
        <v>28</v>
      </c>
    </row>
    <row r="22" spans="1:7" s="12" customFormat="1" ht="15.75">
      <c r="A22" s="5" t="s">
        <v>45</v>
      </c>
      <c r="B22" s="5" t="s">
        <v>1</v>
      </c>
      <c r="C22" s="5" t="s">
        <v>46</v>
      </c>
      <c r="D22" s="6" t="s">
        <v>3</v>
      </c>
      <c r="E22" s="6">
        <f>5000+75000</f>
        <v>80000</v>
      </c>
      <c r="F22" s="5">
        <v>2016</v>
      </c>
      <c r="G22" s="5" t="s">
        <v>4</v>
      </c>
    </row>
    <row r="23" spans="1:7" ht="15.75">
      <c r="A23" s="9" t="s">
        <v>47</v>
      </c>
      <c r="B23" s="9" t="s">
        <v>1</v>
      </c>
      <c r="C23" s="9" t="s">
        <v>48</v>
      </c>
      <c r="D23" s="10" t="s">
        <v>3</v>
      </c>
      <c r="E23" s="10">
        <v>41485.619999999995</v>
      </c>
      <c r="F23" s="9">
        <v>2016</v>
      </c>
      <c r="G23" s="9" t="s">
        <v>33</v>
      </c>
    </row>
    <row r="24" spans="1:7" s="11" customFormat="1" ht="15.75">
      <c r="A24" s="7" t="s">
        <v>17</v>
      </c>
      <c r="B24" s="7" t="s">
        <v>1</v>
      </c>
      <c r="C24" s="7" t="s">
        <v>18</v>
      </c>
      <c r="D24" s="8" t="s">
        <v>3</v>
      </c>
      <c r="E24" s="8">
        <v>77000.04</v>
      </c>
      <c r="F24" s="7">
        <v>2016</v>
      </c>
      <c r="G24" s="7" t="s">
        <v>49</v>
      </c>
    </row>
    <row r="25" spans="1:7" ht="15.75">
      <c r="A25" s="9" t="s">
        <v>50</v>
      </c>
      <c r="B25" s="9" t="s">
        <v>1</v>
      </c>
      <c r="C25" s="9" t="s">
        <v>51</v>
      </c>
      <c r="D25" s="10" t="s">
        <v>3</v>
      </c>
      <c r="E25" s="10">
        <v>107999.96</v>
      </c>
      <c r="F25" s="9">
        <v>2016</v>
      </c>
      <c r="G25" s="9"/>
    </row>
    <row r="26" spans="1:7" ht="15.75">
      <c r="A26" s="9" t="s">
        <v>52</v>
      </c>
      <c r="B26" s="9" t="s">
        <v>1</v>
      </c>
      <c r="C26" s="9" t="s">
        <v>53</v>
      </c>
      <c r="D26" s="10" t="s">
        <v>3</v>
      </c>
      <c r="E26" s="10">
        <v>57607.25</v>
      </c>
      <c r="F26" s="9">
        <v>2016</v>
      </c>
      <c r="G26" s="9" t="s">
        <v>33</v>
      </c>
    </row>
    <row r="27" spans="1:7" s="11" customFormat="1" ht="15.75">
      <c r="A27" s="7" t="s">
        <v>44</v>
      </c>
      <c r="B27" s="7" t="s">
        <v>1</v>
      </c>
      <c r="C27" s="7" t="s">
        <v>54</v>
      </c>
      <c r="D27" s="8" t="s">
        <v>3</v>
      </c>
      <c r="E27" s="8">
        <v>74999.04</v>
      </c>
      <c r="F27" s="7">
        <v>2016</v>
      </c>
      <c r="G27" s="7" t="s">
        <v>11</v>
      </c>
    </row>
    <row r="28" spans="1:7" ht="15.75">
      <c r="A28" s="9" t="s">
        <v>55</v>
      </c>
      <c r="B28" s="9" t="s">
        <v>1</v>
      </c>
      <c r="C28" s="9" t="s">
        <v>32</v>
      </c>
      <c r="D28" s="10" t="s">
        <v>3</v>
      </c>
      <c r="E28" s="10">
        <v>40175.42</v>
      </c>
      <c r="F28" s="9">
        <v>2016</v>
      </c>
      <c r="G28" s="9" t="s">
        <v>33</v>
      </c>
    </row>
    <row r="29" spans="1:7" ht="15.75">
      <c r="A29" s="9" t="s">
        <v>56</v>
      </c>
      <c r="B29" s="9" t="s">
        <v>1</v>
      </c>
      <c r="C29" s="9" t="s">
        <v>57</v>
      </c>
      <c r="D29" s="10" t="s">
        <v>3</v>
      </c>
      <c r="E29" s="10">
        <v>107999.96</v>
      </c>
      <c r="F29" s="9">
        <v>2016</v>
      </c>
      <c r="G29" s="9"/>
    </row>
    <row r="30" spans="1:7" ht="15">
      <c r="A30" s="19" t="s">
        <v>71</v>
      </c>
      <c r="B30" s="19" t="s">
        <v>6</v>
      </c>
      <c r="C30" s="19" t="s">
        <v>72</v>
      </c>
      <c r="D30" s="20" t="s">
        <v>3</v>
      </c>
      <c r="E30" s="20">
        <v>163500</v>
      </c>
      <c r="F30" s="19">
        <v>2016</v>
      </c>
      <c r="G30" s="19"/>
    </row>
    <row r="31" spans="1:7" ht="15">
      <c r="A31" s="19" t="s">
        <v>73</v>
      </c>
      <c r="B31" s="19" t="s">
        <v>6</v>
      </c>
      <c r="C31" s="19" t="s">
        <v>74</v>
      </c>
      <c r="D31" s="20" t="s">
        <v>3</v>
      </c>
      <c r="E31" s="20">
        <v>69610.54</v>
      </c>
      <c r="F31" s="19">
        <v>2016</v>
      </c>
      <c r="G31" s="19"/>
    </row>
    <row r="32" spans="1:7" ht="15">
      <c r="A32" s="21" t="s">
        <v>40</v>
      </c>
      <c r="B32" s="21" t="s">
        <v>6</v>
      </c>
      <c r="C32" s="21" t="s">
        <v>54</v>
      </c>
      <c r="D32" s="22" t="s">
        <v>3</v>
      </c>
      <c r="E32" s="22">
        <v>10000</v>
      </c>
      <c r="F32" s="21">
        <v>2016</v>
      </c>
      <c r="G32" s="21" t="s">
        <v>8</v>
      </c>
    </row>
    <row r="33" spans="1:7" ht="15">
      <c r="A33" s="19" t="s">
        <v>75</v>
      </c>
      <c r="B33" s="19" t="s">
        <v>6</v>
      </c>
      <c r="C33" s="19" t="s">
        <v>76</v>
      </c>
      <c r="D33" s="20" t="s">
        <v>3</v>
      </c>
      <c r="E33" s="20">
        <v>82000</v>
      </c>
      <c r="F33" s="19">
        <v>2016</v>
      </c>
      <c r="G33" s="19" t="s">
        <v>8</v>
      </c>
    </row>
  </sheetData>
  <sheetProtection/>
  <mergeCells count="1">
    <mergeCell ref="H1:I1"/>
  </mergeCell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AmericanTransparency</dc:creator>
  <cp:keywords/>
  <dc:description/>
  <cp:lastModifiedBy>AmericanTransparency</cp:lastModifiedBy>
  <dcterms:created xsi:type="dcterms:W3CDTF">2017-10-19T16:45:35Z</dcterms:created>
  <dcterms:modified xsi:type="dcterms:W3CDTF">2017-10-23T19:16:34Z</dcterms:modified>
  <cp:category/>
  <cp:version/>
  <cp:contentType/>
  <cp:contentStatus/>
</cp:coreProperties>
</file>