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<sst xmlns="http://schemas.openxmlformats.org/spreadsheetml/2006/main" count="235" uniqueCount="114">
  <si>
    <t>Andres Douglas R</t>
  </si>
  <si>
    <t>M</t>
  </si>
  <si>
    <t>Press Secretary</t>
  </si>
  <si>
    <t>U.S. House of Representatives Staff Employees</t>
  </si>
  <si>
    <t>Andrews Thomas S</t>
  </si>
  <si>
    <t>Member Services Director</t>
  </si>
  <si>
    <t>2 positions found - both added</t>
  </si>
  <si>
    <t>Benjamin William C</t>
  </si>
  <si>
    <t>System Administrator</t>
  </si>
  <si>
    <t>Blake Kristene</t>
  </si>
  <si>
    <t>F</t>
  </si>
  <si>
    <t>Dir Of Admin Operations</t>
  </si>
  <si>
    <t>Blankenship April L</t>
  </si>
  <si>
    <t>Financial Administrator</t>
  </si>
  <si>
    <t>adjusted salary (shared employee)</t>
  </si>
  <si>
    <t>Bolduc Brian J</t>
  </si>
  <si>
    <t>Director Of Speechwriting</t>
  </si>
  <si>
    <t>Buck Brendan K</t>
  </si>
  <si>
    <t>Chief Adv On Communications</t>
  </si>
  <si>
    <t>Burks Jonathan</t>
  </si>
  <si>
    <t>Asst To Speaker For Policy</t>
  </si>
  <si>
    <t>2 positions found - only one added</t>
  </si>
  <si>
    <t>Callas George A</t>
  </si>
  <si>
    <t>Chief Tax Counsel</t>
  </si>
  <si>
    <t>Coyle Sarah M</t>
  </si>
  <si>
    <t>Floor Assistant</t>
  </si>
  <si>
    <t>Craven Kelly F</t>
  </si>
  <si>
    <t>Director Of House Operations</t>
  </si>
  <si>
    <t>Edwards Spencer M</t>
  </si>
  <si>
    <t>Deputy Press Secretary</t>
  </si>
  <si>
    <t>Eichhorn Jared D</t>
  </si>
  <si>
    <t>Cloakroom Director</t>
  </si>
  <si>
    <t>Foltz Devon N</t>
  </si>
  <si>
    <t>Counsel For Floor Operations</t>
  </si>
  <si>
    <t>Geffert Rebekah L</t>
  </si>
  <si>
    <t>Staff Assistant</t>
  </si>
  <si>
    <t>overtime added</t>
  </si>
  <si>
    <t>Goldoust Carah S</t>
  </si>
  <si>
    <t>Special Events Coordinator</t>
  </si>
  <si>
    <t>2 positions found - both added - with their overtime</t>
  </si>
  <si>
    <t>Herrle Cynthia A</t>
  </si>
  <si>
    <t>Asst To The Speaker For Policy</t>
  </si>
  <si>
    <t>Higgins Casey</t>
  </si>
  <si>
    <t>Assist To Speaker For Policy</t>
  </si>
  <si>
    <t>Hoppe John D</t>
  </si>
  <si>
    <t>Chief Of Staff</t>
  </si>
  <si>
    <t>Jordon Benjamin D</t>
  </si>
  <si>
    <t>2 positions found - both added - with one overtime</t>
  </si>
  <si>
    <t>Leopold Patrick R</t>
  </si>
  <si>
    <t>Shared Employee</t>
  </si>
  <si>
    <t>Macdonald Brian C</t>
  </si>
  <si>
    <t>Mccann Edward D</t>
  </si>
  <si>
    <t>Meyer Joyce Y</t>
  </si>
  <si>
    <t>Deputy Chief Of Staff</t>
  </si>
  <si>
    <t>Mitchell Maureen E</t>
  </si>
  <si>
    <t>Director Of Scheduling</t>
  </si>
  <si>
    <t>Pointer Katherine C</t>
  </si>
  <si>
    <t>Senior Staff Assistant</t>
  </si>
  <si>
    <t>Renz Brandon</t>
  </si>
  <si>
    <t>3 positions found - only one added</t>
  </si>
  <si>
    <t>Ricci Michael</t>
  </si>
  <si>
    <t>Director Of Communications</t>
  </si>
  <si>
    <t>Shapiro Michael I</t>
  </si>
  <si>
    <t>Communications Advisor</t>
  </si>
  <si>
    <t>Slingsby Julia K</t>
  </si>
  <si>
    <t>Deputy Communications Director</t>
  </si>
  <si>
    <t>Smith Caleb J</t>
  </si>
  <si>
    <t>Digital Communications Directo</t>
  </si>
  <si>
    <t>Smythe Augustine</t>
  </si>
  <si>
    <t>Policy Director</t>
  </si>
  <si>
    <t>Strong Ashlee A</t>
  </si>
  <si>
    <t>Strunk Lydia</t>
  </si>
  <si>
    <t>Deputy Floor Director</t>
  </si>
  <si>
    <t>Swinehart Sarah V</t>
  </si>
  <si>
    <t>Director Of Media Affairs</t>
  </si>
  <si>
    <t>Wickiser Victoria H</t>
  </si>
  <si>
    <t>Deputy Director Of Scheduling</t>
  </si>
  <si>
    <t>Zulkosky Eric T</t>
  </si>
  <si>
    <t>Donnell Kathryn L</t>
  </si>
  <si>
    <t>Legislative Director</t>
  </si>
  <si>
    <t>Guse Patricia M</t>
  </si>
  <si>
    <t>Hallett Paul C</t>
  </si>
  <si>
    <t>Legislative Assistant</t>
  </si>
  <si>
    <t>Herbert Chad</t>
  </si>
  <si>
    <t>Dir Of Military &amp; Veteran</t>
  </si>
  <si>
    <t>Martorana Anthony I</t>
  </si>
  <si>
    <t>Mora Teresa</t>
  </si>
  <si>
    <t>Director Of Outreach</t>
  </si>
  <si>
    <t>Skerbish Susan A</t>
  </si>
  <si>
    <t>Constituent Services Director</t>
  </si>
  <si>
    <t>Steil Allison M</t>
  </si>
  <si>
    <t>Tremmel Danyell R</t>
  </si>
  <si>
    <t>Wagner Megan J</t>
  </si>
  <si>
    <t>Sr Constituent Services Rep</t>
  </si>
  <si>
    <t>Wiley Laura E</t>
  </si>
  <si>
    <t>Legislative Correspondent</t>
  </si>
  <si>
    <t>Miller William</t>
  </si>
  <si>
    <t>Special Assistant To The Speak</t>
  </si>
  <si>
    <t>Employee Name</t>
  </si>
  <si>
    <t>Gender</t>
  </si>
  <si>
    <t>Title</t>
  </si>
  <si>
    <t>Employer Name</t>
  </si>
  <si>
    <t>Salary</t>
  </si>
  <si>
    <t>Fiscal Year</t>
  </si>
  <si>
    <t>Notes</t>
  </si>
  <si>
    <t>KEY</t>
  </si>
  <si>
    <t>Leadership Office</t>
  </si>
  <si>
    <t>Main Office</t>
  </si>
  <si>
    <t>Year Split Between Offices</t>
  </si>
  <si>
    <t>BOLD</t>
  </si>
  <si>
    <t>Worked in Both Offices Simultaneously</t>
  </si>
  <si>
    <t>Easby-smith Anne S</t>
  </si>
  <si>
    <t>Farnsworth Brandon D</t>
  </si>
  <si>
    <t>Field Rep/constituent Rep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</si>
</sst>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3" borderId="11" xfId="0" applyFont="1" applyFill="1" applyBorder="1" applyAlignment="1">
      <alignment/>
    </xf>
    <xf numFmtId="164" fontId="37" fillId="3" borderId="11" xfId="0" applyNumberFormat="1" applyFont="1" applyFill="1" applyBorder="1" applyAlignment="1">
      <alignment/>
    </xf>
    <xf numFmtId="0" fontId="0" fillId="5" borderId="11" xfId="0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0" xfId="0" applyFill="1" applyAlignment="1">
      <alignment/>
    </xf>
    <xf numFmtId="0" fontId="37" fillId="2" borderId="11" xfId="0" applyFont="1" applyFill="1" applyBorder="1" applyAlignment="1">
      <alignment/>
    </xf>
    <xf numFmtId="164" fontId="37" fillId="2" borderId="11" xfId="0" applyNumberFormat="1" applyFont="1" applyFill="1" applyBorder="1" applyAlignment="1">
      <alignment/>
    </xf>
    <xf numFmtId="0" fontId="37" fillId="3" borderId="12" xfId="0" applyFont="1" applyFill="1" applyBorder="1" applyAlignment="1">
      <alignment/>
    </xf>
    <xf numFmtId="0" fontId="37" fillId="0" borderId="13" xfId="0" applyFont="1" applyBorder="1" applyAlignment="1">
      <alignment/>
    </xf>
    <xf numFmtId="0" fontId="37" fillId="2" borderId="12" xfId="0" applyFont="1" applyFill="1" applyBorder="1" applyAlignment="1">
      <alignment/>
    </xf>
    <xf numFmtId="0" fontId="37" fillId="5" borderId="12" xfId="0" applyFont="1" applyFill="1" applyBorder="1" applyAlignment="1">
      <alignment/>
    </xf>
    <xf numFmtId="0" fontId="36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6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62" zoomScaleNormal="162" zoomScalePageLayoutView="0" workbookViewId="0" topLeftCell="A1">
      <selection activeCell="E18" sqref="E18"/>
    </sheetView>
  </sheetViews>
  <sheetFormatPr defaultColWidth="8.8515625" defaultRowHeight="15"/>
  <cols>
    <col min="1" max="1" width="21.28125" style="0" bestFit="1" customWidth="1"/>
    <col min="2" max="2" width="8.8515625" style="0" customWidth="1"/>
    <col min="3" max="3" width="34.28125" style="0" bestFit="1" customWidth="1"/>
    <col min="4" max="4" width="47.421875" style="0" bestFit="1" customWidth="1"/>
    <col min="5" max="5" width="13.28125" style="0" bestFit="1" customWidth="1"/>
    <col min="6" max="6" width="11.00390625" style="0" bestFit="1" customWidth="1"/>
    <col min="7" max="7" width="53.421875" style="0" bestFit="1" customWidth="1"/>
    <col min="8" max="8" width="8.8515625" style="0" customWidth="1"/>
    <col min="9" max="9" width="38.140625" style="0" bestFit="1" customWidth="1"/>
  </cols>
  <sheetData>
    <row r="1" spans="1:9" s="2" customFormat="1" ht="15.7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6" t="s">
        <v>105</v>
      </c>
      <c r="I1" s="17"/>
    </row>
    <row r="2" spans="1:9" ht="15.75">
      <c r="A2" s="3" t="s">
        <v>0</v>
      </c>
      <c r="B2" s="3" t="s">
        <v>1</v>
      </c>
      <c r="C2" s="3" t="s">
        <v>2</v>
      </c>
      <c r="D2" s="4" t="s">
        <v>3</v>
      </c>
      <c r="E2" s="4">
        <v>106666.68</v>
      </c>
      <c r="F2" s="3">
        <v>2016</v>
      </c>
      <c r="G2" s="3"/>
      <c r="H2" s="10"/>
      <c r="I2" s="11" t="s">
        <v>106</v>
      </c>
    </row>
    <row r="3" spans="1:9" ht="15.75">
      <c r="A3" s="3" t="s">
        <v>4</v>
      </c>
      <c r="B3" s="3" t="s">
        <v>1</v>
      </c>
      <c r="C3" s="3" t="s">
        <v>5</v>
      </c>
      <c r="D3" s="4" t="s">
        <v>3</v>
      </c>
      <c r="E3" s="4">
        <f>62916.67+23750.01</f>
        <v>86666.68</v>
      </c>
      <c r="F3" s="3">
        <v>2016</v>
      </c>
      <c r="G3" s="3" t="s">
        <v>6</v>
      </c>
      <c r="H3" s="12"/>
      <c r="I3" s="11" t="s">
        <v>107</v>
      </c>
    </row>
    <row r="4" spans="1:9" ht="15.75">
      <c r="A4" s="3" t="s">
        <v>7</v>
      </c>
      <c r="B4" s="3" t="s">
        <v>1</v>
      </c>
      <c r="C4" s="3" t="s">
        <v>8</v>
      </c>
      <c r="D4" s="4" t="s">
        <v>3</v>
      </c>
      <c r="E4" s="4">
        <f>76222.25+11777.78</f>
        <v>88000.03</v>
      </c>
      <c r="F4" s="3">
        <v>2016</v>
      </c>
      <c r="G4" s="3" t="s">
        <v>6</v>
      </c>
      <c r="H4" s="13"/>
      <c r="I4" s="11" t="s">
        <v>108</v>
      </c>
    </row>
    <row r="5" spans="1:9" ht="16.5" thickBot="1">
      <c r="A5" s="3" t="s">
        <v>9</v>
      </c>
      <c r="B5" s="3" t="s">
        <v>10</v>
      </c>
      <c r="C5" s="3" t="s">
        <v>11</v>
      </c>
      <c r="D5" s="4" t="s">
        <v>3</v>
      </c>
      <c r="E5" s="4">
        <v>131666.64</v>
      </c>
      <c r="F5" s="3">
        <v>2016</v>
      </c>
      <c r="G5" s="3"/>
      <c r="H5" s="14" t="s">
        <v>109</v>
      </c>
      <c r="I5" s="15" t="s">
        <v>110</v>
      </c>
    </row>
    <row r="6" spans="1:7" ht="15.75">
      <c r="A6" s="3" t="s">
        <v>12</v>
      </c>
      <c r="B6" s="3" t="s">
        <v>10</v>
      </c>
      <c r="C6" s="3" t="s">
        <v>13</v>
      </c>
      <c r="D6" s="4" t="s">
        <v>3</v>
      </c>
      <c r="E6" s="4">
        <f>25999.98</f>
        <v>25999.98</v>
      </c>
      <c r="F6" s="3">
        <v>2016</v>
      </c>
      <c r="G6" s="3" t="s">
        <v>14</v>
      </c>
    </row>
    <row r="7" spans="1:7" ht="15.75">
      <c r="A7" s="3" t="s">
        <v>15</v>
      </c>
      <c r="B7" s="3" t="s">
        <v>1</v>
      </c>
      <c r="C7" s="3" t="s">
        <v>16</v>
      </c>
      <c r="D7" s="4" t="s">
        <v>3</v>
      </c>
      <c r="E7" s="4">
        <v>106666.68</v>
      </c>
      <c r="F7" s="3">
        <v>2016</v>
      </c>
      <c r="G7" s="3"/>
    </row>
    <row r="8" spans="1:7" ht="15.75">
      <c r="A8" s="3" t="s">
        <v>17</v>
      </c>
      <c r="B8" s="3" t="s">
        <v>1</v>
      </c>
      <c r="C8" s="3" t="s">
        <v>18</v>
      </c>
      <c r="D8" s="4" t="s">
        <v>3</v>
      </c>
      <c r="E8" s="4">
        <v>172500</v>
      </c>
      <c r="F8" s="3">
        <v>2016</v>
      </c>
      <c r="G8" s="3"/>
    </row>
    <row r="9" spans="1:7" ht="15.75">
      <c r="A9" s="3" t="s">
        <v>19</v>
      </c>
      <c r="B9" s="3" t="s">
        <v>1</v>
      </c>
      <c r="C9" s="3" t="s">
        <v>20</v>
      </c>
      <c r="D9" s="4" t="s">
        <v>3</v>
      </c>
      <c r="E9" s="4">
        <v>131315.04</v>
      </c>
      <c r="F9" s="3">
        <v>2016</v>
      </c>
      <c r="G9" s="3" t="s">
        <v>21</v>
      </c>
    </row>
    <row r="10" spans="1:7" ht="15.75">
      <c r="A10" s="3" t="s">
        <v>22</v>
      </c>
      <c r="B10" s="3" t="s">
        <v>1</v>
      </c>
      <c r="C10" s="3" t="s">
        <v>23</v>
      </c>
      <c r="D10" s="4" t="s">
        <v>3</v>
      </c>
      <c r="E10" s="4">
        <v>170696.04</v>
      </c>
      <c r="F10" s="3">
        <v>2016</v>
      </c>
      <c r="G10" s="3"/>
    </row>
    <row r="11" spans="1:7" ht="15.75">
      <c r="A11" s="3" t="s">
        <v>24</v>
      </c>
      <c r="B11" s="3" t="s">
        <v>10</v>
      </c>
      <c r="C11" s="3" t="s">
        <v>25</v>
      </c>
      <c r="D11" s="4" t="s">
        <v>3</v>
      </c>
      <c r="E11" s="4">
        <v>46500.01</v>
      </c>
      <c r="F11" s="3">
        <v>2016</v>
      </c>
      <c r="G11" s="3"/>
    </row>
    <row r="12" spans="1:7" ht="15.75">
      <c r="A12" s="3" t="s">
        <v>26</v>
      </c>
      <c r="B12" s="3" t="s">
        <v>10</v>
      </c>
      <c r="C12" s="3" t="s">
        <v>27</v>
      </c>
      <c r="D12" s="4" t="s">
        <v>3</v>
      </c>
      <c r="E12" s="4">
        <v>172500</v>
      </c>
      <c r="F12" s="3">
        <v>2016</v>
      </c>
      <c r="G12" s="3"/>
    </row>
    <row r="13" spans="1:7" ht="15.75">
      <c r="A13" s="3" t="s">
        <v>111</v>
      </c>
      <c r="B13" s="3" t="s">
        <v>10</v>
      </c>
      <c r="C13" s="3" t="s">
        <v>38</v>
      </c>
      <c r="D13" s="3" t="s">
        <v>3</v>
      </c>
      <c r="E13" s="4">
        <v>86666.68</v>
      </c>
      <c r="F13" s="3">
        <v>2016</v>
      </c>
      <c r="G13" s="3"/>
    </row>
    <row r="14" spans="1:7" ht="15.75">
      <c r="A14" s="3" t="s">
        <v>28</v>
      </c>
      <c r="B14" s="3" t="s">
        <v>10</v>
      </c>
      <c r="C14" s="3" t="s">
        <v>29</v>
      </c>
      <c r="D14" s="4" t="s">
        <v>3</v>
      </c>
      <c r="E14" s="4">
        <v>59999.96</v>
      </c>
      <c r="F14" s="3">
        <v>2016</v>
      </c>
      <c r="G14" s="3"/>
    </row>
    <row r="15" spans="1:7" ht="15.75">
      <c r="A15" s="3" t="s">
        <v>30</v>
      </c>
      <c r="B15" s="3" t="s">
        <v>1</v>
      </c>
      <c r="C15" s="3" t="s">
        <v>31</v>
      </c>
      <c r="D15" s="4" t="s">
        <v>3</v>
      </c>
      <c r="E15" s="4">
        <v>93333.32</v>
      </c>
      <c r="F15" s="3">
        <v>2016</v>
      </c>
      <c r="G15" s="3"/>
    </row>
    <row r="16" spans="1:7" ht="15.75">
      <c r="A16" s="3" t="s">
        <v>32</v>
      </c>
      <c r="B16" s="3" t="s">
        <v>10</v>
      </c>
      <c r="C16" s="3" t="s">
        <v>33</v>
      </c>
      <c r="D16" s="4" t="s">
        <v>3</v>
      </c>
      <c r="E16" s="4">
        <f>80000+46666.68</f>
        <v>126666.68</v>
      </c>
      <c r="F16" s="3">
        <v>2016</v>
      </c>
      <c r="G16" s="3" t="s">
        <v>6</v>
      </c>
    </row>
    <row r="17" spans="1:7" ht="15.75">
      <c r="A17" s="3" t="s">
        <v>34</v>
      </c>
      <c r="B17" s="3" t="s">
        <v>10</v>
      </c>
      <c r="C17" s="3" t="s">
        <v>35</v>
      </c>
      <c r="D17" s="4" t="s">
        <v>3</v>
      </c>
      <c r="E17" s="4">
        <f>3728.32+36666.68</f>
        <v>40395</v>
      </c>
      <c r="F17" s="3">
        <v>2016</v>
      </c>
      <c r="G17" s="3" t="s">
        <v>36</v>
      </c>
    </row>
    <row r="18" spans="1:7" ht="15.75">
      <c r="A18" s="3" t="s">
        <v>37</v>
      </c>
      <c r="B18" s="3" t="s">
        <v>10</v>
      </c>
      <c r="C18" s="3" t="s">
        <v>38</v>
      </c>
      <c r="D18" s="4" t="s">
        <v>3</v>
      </c>
      <c r="E18" s="4">
        <f>9999.99+26666.69+5256.23+1052.87</f>
        <v>42975.780000000006</v>
      </c>
      <c r="F18" s="3">
        <v>2016</v>
      </c>
      <c r="G18" s="3" t="s">
        <v>39</v>
      </c>
    </row>
    <row r="19" spans="1:7" ht="15.75">
      <c r="A19" s="3" t="s">
        <v>40</v>
      </c>
      <c r="B19" s="3" t="s">
        <v>10</v>
      </c>
      <c r="C19" s="3" t="s">
        <v>41</v>
      </c>
      <c r="D19" s="4" t="s">
        <v>3</v>
      </c>
      <c r="E19" s="4">
        <f>14000+154000</f>
        <v>168000</v>
      </c>
      <c r="F19" s="3">
        <v>2016</v>
      </c>
      <c r="G19" s="3" t="s">
        <v>6</v>
      </c>
    </row>
    <row r="20" spans="1:7" ht="15.75">
      <c r="A20" s="3" t="s">
        <v>42</v>
      </c>
      <c r="B20" s="3" t="s">
        <v>10</v>
      </c>
      <c r="C20" s="3" t="s">
        <v>43</v>
      </c>
      <c r="D20" s="4" t="s">
        <v>3</v>
      </c>
      <c r="E20" s="4">
        <v>127804.99</v>
      </c>
      <c r="F20" s="3">
        <v>2016</v>
      </c>
      <c r="G20" s="3"/>
    </row>
    <row r="21" spans="1:7" ht="15.75">
      <c r="A21" s="3" t="s">
        <v>44</v>
      </c>
      <c r="B21" s="3" t="s">
        <v>1</v>
      </c>
      <c r="C21" s="3" t="s">
        <v>45</v>
      </c>
      <c r="D21" s="4" t="s">
        <v>3</v>
      </c>
      <c r="E21" s="4">
        <v>172500</v>
      </c>
      <c r="F21" s="3">
        <v>2016</v>
      </c>
      <c r="G21" s="3"/>
    </row>
    <row r="22" spans="1:7" ht="15.75">
      <c r="A22" s="3" t="s">
        <v>46</v>
      </c>
      <c r="B22" s="3" t="s">
        <v>1</v>
      </c>
      <c r="C22" s="3" t="s">
        <v>35</v>
      </c>
      <c r="D22" s="4" t="s">
        <v>3</v>
      </c>
      <c r="E22" s="4">
        <f>12222.23+28111.11+829.32</f>
        <v>41162.659999999996</v>
      </c>
      <c r="F22" s="3">
        <v>2016</v>
      </c>
      <c r="G22" s="3" t="s">
        <v>47</v>
      </c>
    </row>
    <row r="23" spans="1:7" ht="15.75">
      <c r="A23" s="3" t="s">
        <v>48</v>
      </c>
      <c r="B23" s="3" t="s">
        <v>1</v>
      </c>
      <c r="C23" s="3" t="s">
        <v>49</v>
      </c>
      <c r="D23" s="4" t="s">
        <v>3</v>
      </c>
      <c r="E23" s="4">
        <v>99999.96</v>
      </c>
      <c r="F23" s="3">
        <v>2016</v>
      </c>
      <c r="G23" s="3" t="s">
        <v>21</v>
      </c>
    </row>
    <row r="24" spans="1:7" ht="15.75">
      <c r="A24" s="3" t="s">
        <v>50</v>
      </c>
      <c r="B24" s="3" t="s">
        <v>1</v>
      </c>
      <c r="C24" s="3" t="s">
        <v>49</v>
      </c>
      <c r="D24" s="4" t="s">
        <v>3</v>
      </c>
      <c r="E24" s="4">
        <v>99999.96</v>
      </c>
      <c r="F24" s="3">
        <v>2016</v>
      </c>
      <c r="G24" s="3" t="s">
        <v>59</v>
      </c>
    </row>
    <row r="25" spans="1:7" ht="15.75">
      <c r="A25" s="3" t="s">
        <v>51</v>
      </c>
      <c r="B25" s="3" t="s">
        <v>1</v>
      </c>
      <c r="C25" s="3" t="s">
        <v>43</v>
      </c>
      <c r="D25" s="4" t="s">
        <v>3</v>
      </c>
      <c r="E25" s="4">
        <v>156666.68</v>
      </c>
      <c r="F25" s="3">
        <v>2016</v>
      </c>
      <c r="G25" s="3"/>
    </row>
    <row r="26" spans="1:7" ht="15.75">
      <c r="A26" s="3" t="s">
        <v>52</v>
      </c>
      <c r="B26" s="3" t="s">
        <v>10</v>
      </c>
      <c r="C26" s="3" t="s">
        <v>53</v>
      </c>
      <c r="D26" s="4" t="s">
        <v>3</v>
      </c>
      <c r="E26" s="4">
        <v>172500</v>
      </c>
      <c r="F26" s="3">
        <v>2016</v>
      </c>
      <c r="G26" s="3"/>
    </row>
    <row r="27" spans="1:7" ht="15.75">
      <c r="A27" s="3" t="s">
        <v>54</v>
      </c>
      <c r="B27" s="3" t="s">
        <v>10</v>
      </c>
      <c r="C27" s="3" t="s">
        <v>55</v>
      </c>
      <c r="D27" s="4" t="s">
        <v>3</v>
      </c>
      <c r="E27" s="4">
        <v>118333.36</v>
      </c>
      <c r="F27" s="3">
        <v>2016</v>
      </c>
      <c r="G27" s="3"/>
    </row>
    <row r="28" spans="1:7" ht="15.75">
      <c r="A28" s="3" t="s">
        <v>56</v>
      </c>
      <c r="B28" s="3" t="s">
        <v>10</v>
      </c>
      <c r="C28" s="3" t="s">
        <v>57</v>
      </c>
      <c r="D28" s="4" t="s">
        <v>3</v>
      </c>
      <c r="E28" s="4">
        <f>8750.01+35891.65+3125.44+2359.94</f>
        <v>50127.04000000001</v>
      </c>
      <c r="F28" s="3">
        <v>2016</v>
      </c>
      <c r="G28" s="3"/>
    </row>
    <row r="29" spans="1:7" ht="15.75">
      <c r="A29" s="3" t="s">
        <v>58</v>
      </c>
      <c r="B29" s="3" t="s">
        <v>1</v>
      </c>
      <c r="C29" s="3" t="s">
        <v>49</v>
      </c>
      <c r="D29" s="4" t="s">
        <v>3</v>
      </c>
      <c r="E29" s="4">
        <v>99999.96</v>
      </c>
      <c r="F29" s="3">
        <v>2016</v>
      </c>
      <c r="G29" s="3" t="s">
        <v>59</v>
      </c>
    </row>
    <row r="30" spans="1:7" ht="15.75">
      <c r="A30" s="3" t="s">
        <v>60</v>
      </c>
      <c r="B30" s="3" t="s">
        <v>1</v>
      </c>
      <c r="C30" s="3" t="s">
        <v>61</v>
      </c>
      <c r="D30" s="4" t="s">
        <v>3</v>
      </c>
      <c r="E30" s="4">
        <v>166000</v>
      </c>
      <c r="F30" s="3">
        <v>2016</v>
      </c>
      <c r="G30" s="3"/>
    </row>
    <row r="31" spans="1:7" ht="15.75">
      <c r="A31" s="3" t="s">
        <v>62</v>
      </c>
      <c r="B31" s="3" t="s">
        <v>1</v>
      </c>
      <c r="C31" s="3" t="s">
        <v>63</v>
      </c>
      <c r="D31" s="4" t="s">
        <v>3</v>
      </c>
      <c r="E31" s="4">
        <v>70000</v>
      </c>
      <c r="F31" s="3">
        <v>2016</v>
      </c>
      <c r="G31" s="3"/>
    </row>
    <row r="32" spans="1:7" ht="15.75">
      <c r="A32" s="3" t="s">
        <v>64</v>
      </c>
      <c r="B32" s="3" t="s">
        <v>10</v>
      </c>
      <c r="C32" s="3" t="s">
        <v>65</v>
      </c>
      <c r="D32" s="4" t="s">
        <v>3</v>
      </c>
      <c r="E32" s="4">
        <v>98333.32</v>
      </c>
      <c r="F32" s="3">
        <v>2016</v>
      </c>
      <c r="G32" s="3"/>
    </row>
    <row r="33" spans="1:7" ht="15.75">
      <c r="A33" s="3" t="s">
        <v>66</v>
      </c>
      <c r="B33" s="3" t="s">
        <v>1</v>
      </c>
      <c r="C33" s="3" t="s">
        <v>67</v>
      </c>
      <c r="D33" s="4" t="s">
        <v>3</v>
      </c>
      <c r="E33" s="4">
        <v>126666.68</v>
      </c>
      <c r="F33" s="3">
        <v>2016</v>
      </c>
      <c r="G33" s="3"/>
    </row>
    <row r="34" spans="1:7" ht="15.75">
      <c r="A34" s="3" t="s">
        <v>68</v>
      </c>
      <c r="B34" s="3" t="s">
        <v>1</v>
      </c>
      <c r="C34" s="3" t="s">
        <v>69</v>
      </c>
      <c r="D34" s="4" t="s">
        <v>3</v>
      </c>
      <c r="E34" s="4">
        <v>172500</v>
      </c>
      <c r="F34" s="3">
        <v>2016</v>
      </c>
      <c r="G34" s="3"/>
    </row>
    <row r="35" spans="1:7" ht="15.75">
      <c r="A35" s="3" t="s">
        <v>70</v>
      </c>
      <c r="B35" s="3" t="s">
        <v>10</v>
      </c>
      <c r="C35" s="3" t="s">
        <v>2</v>
      </c>
      <c r="D35" s="4" t="s">
        <v>3</v>
      </c>
      <c r="E35" s="4">
        <v>151666.68</v>
      </c>
      <c r="F35" s="3">
        <v>2016</v>
      </c>
      <c r="G35" s="3"/>
    </row>
    <row r="36" spans="1:7" ht="15.75">
      <c r="A36" s="3" t="s">
        <v>71</v>
      </c>
      <c r="B36" s="3" t="s">
        <v>10</v>
      </c>
      <c r="C36" s="3" t="s">
        <v>72</v>
      </c>
      <c r="D36" s="4" t="s">
        <v>3</v>
      </c>
      <c r="E36" s="4">
        <v>118333.32</v>
      </c>
      <c r="F36" s="3">
        <v>2016</v>
      </c>
      <c r="G36" s="3"/>
    </row>
    <row r="37" spans="1:7" ht="15.75">
      <c r="A37" s="3" t="s">
        <v>73</v>
      </c>
      <c r="B37" s="3" t="s">
        <v>10</v>
      </c>
      <c r="C37" s="3" t="s">
        <v>74</v>
      </c>
      <c r="D37" s="4" t="s">
        <v>3</v>
      </c>
      <c r="E37" s="4">
        <v>106666.68</v>
      </c>
      <c r="F37" s="3">
        <v>2016</v>
      </c>
      <c r="G37" s="3"/>
    </row>
    <row r="38" spans="1:7" ht="15.75">
      <c r="A38" s="3" t="s">
        <v>75</v>
      </c>
      <c r="B38" s="3" t="s">
        <v>10</v>
      </c>
      <c r="C38" s="3" t="s">
        <v>76</v>
      </c>
      <c r="D38" s="4" t="s">
        <v>3</v>
      </c>
      <c r="E38" s="4">
        <v>76666.68</v>
      </c>
      <c r="F38" s="3">
        <v>2016</v>
      </c>
      <c r="G38" s="3"/>
    </row>
    <row r="39" spans="1:7" ht="15.75">
      <c r="A39" s="3" t="s">
        <v>77</v>
      </c>
      <c r="B39" s="3" t="s">
        <v>1</v>
      </c>
      <c r="C39" s="3" t="s">
        <v>49</v>
      </c>
      <c r="D39" s="4" t="s">
        <v>3</v>
      </c>
      <c r="E39" s="4">
        <v>99999.96</v>
      </c>
      <c r="F39" s="3">
        <v>2016</v>
      </c>
      <c r="G39" s="3" t="s">
        <v>21</v>
      </c>
    </row>
    <row r="40" spans="1:7" ht="15.75">
      <c r="A40" s="8" t="s">
        <v>78</v>
      </c>
      <c r="B40" s="8" t="s">
        <v>10</v>
      </c>
      <c r="C40" s="8" t="s">
        <v>79</v>
      </c>
      <c r="D40" s="9" t="s">
        <v>3</v>
      </c>
      <c r="E40" s="9">
        <f>8500+44250</f>
        <v>52750</v>
      </c>
      <c r="F40" s="8">
        <v>2016</v>
      </c>
      <c r="G40" s="8" t="s">
        <v>6</v>
      </c>
    </row>
    <row r="41" spans="1:7" ht="15.75">
      <c r="A41" s="8" t="s">
        <v>112</v>
      </c>
      <c r="B41" s="8" t="s">
        <v>1</v>
      </c>
      <c r="C41" s="8" t="s">
        <v>113</v>
      </c>
      <c r="D41" s="8" t="s">
        <v>3</v>
      </c>
      <c r="E41" s="9">
        <f>18083.31+11916.65</f>
        <v>29999.96</v>
      </c>
      <c r="F41" s="8">
        <v>2016</v>
      </c>
      <c r="G41" s="8"/>
    </row>
    <row r="42" spans="1:7" ht="15.75">
      <c r="A42" s="8" t="s">
        <v>80</v>
      </c>
      <c r="B42" s="8" t="s">
        <v>10</v>
      </c>
      <c r="C42" s="8" t="s">
        <v>55</v>
      </c>
      <c r="D42" s="9" t="s">
        <v>3</v>
      </c>
      <c r="E42" s="9">
        <v>70800</v>
      </c>
      <c r="F42" s="8">
        <v>2016</v>
      </c>
      <c r="G42" s="8"/>
    </row>
    <row r="43" spans="1:7" ht="15.75">
      <c r="A43" s="8" t="s">
        <v>81</v>
      </c>
      <c r="B43" s="8" t="s">
        <v>1</v>
      </c>
      <c r="C43" s="8" t="s">
        <v>82</v>
      </c>
      <c r="D43" s="9" t="s">
        <v>3</v>
      </c>
      <c r="E43" s="9">
        <f>10100.01+32700</f>
        <v>42800.01</v>
      </c>
      <c r="F43" s="8">
        <v>2016</v>
      </c>
      <c r="G43" s="8" t="s">
        <v>6</v>
      </c>
    </row>
    <row r="44" spans="1:7" ht="15.75">
      <c r="A44" s="8" t="s">
        <v>83</v>
      </c>
      <c r="B44" s="8" t="s">
        <v>1</v>
      </c>
      <c r="C44" s="8" t="s">
        <v>84</v>
      </c>
      <c r="D44" s="9" t="s">
        <v>3</v>
      </c>
      <c r="E44" s="9">
        <v>72650</v>
      </c>
      <c r="F44" s="8">
        <v>2016</v>
      </c>
      <c r="G44" s="8"/>
    </row>
    <row r="45" spans="1:7" ht="15.75">
      <c r="A45" s="8" t="s">
        <v>85</v>
      </c>
      <c r="B45" s="8" t="s">
        <v>1</v>
      </c>
      <c r="C45" s="8" t="s">
        <v>2</v>
      </c>
      <c r="D45" s="9" t="s">
        <v>3</v>
      </c>
      <c r="E45" s="9">
        <v>50950</v>
      </c>
      <c r="F45" s="8">
        <v>2016</v>
      </c>
      <c r="G45" s="8"/>
    </row>
    <row r="46" spans="1:7" ht="15.75">
      <c r="A46" s="8" t="s">
        <v>86</v>
      </c>
      <c r="B46" s="8" t="s">
        <v>10</v>
      </c>
      <c r="C46" s="8" t="s">
        <v>87</v>
      </c>
      <c r="D46" s="9" t="s">
        <v>3</v>
      </c>
      <c r="E46" s="9">
        <v>72650</v>
      </c>
      <c r="F46" s="8">
        <v>2016</v>
      </c>
      <c r="G46" s="8"/>
    </row>
    <row r="47" spans="1:7" ht="15.75">
      <c r="A47" s="8" t="s">
        <v>88</v>
      </c>
      <c r="B47" s="8" t="s">
        <v>10</v>
      </c>
      <c r="C47" s="8" t="s">
        <v>89</v>
      </c>
      <c r="D47" s="9" t="s">
        <v>3</v>
      </c>
      <c r="E47" s="9">
        <v>75600</v>
      </c>
      <c r="F47" s="8">
        <v>2016</v>
      </c>
      <c r="G47" s="8"/>
    </row>
    <row r="48" spans="1:7" ht="15.75">
      <c r="A48" s="8" t="s">
        <v>90</v>
      </c>
      <c r="B48" s="8" t="s">
        <v>10</v>
      </c>
      <c r="C48" s="8" t="s">
        <v>53</v>
      </c>
      <c r="D48" s="9" t="s">
        <v>3</v>
      </c>
      <c r="E48" s="9">
        <v>90449.96</v>
      </c>
      <c r="F48" s="8">
        <v>2016</v>
      </c>
      <c r="G48" s="8"/>
    </row>
    <row r="49" spans="1:7" ht="15.75">
      <c r="A49" s="8" t="s">
        <v>91</v>
      </c>
      <c r="B49" s="8" t="s">
        <v>10</v>
      </c>
      <c r="C49" s="8" t="s">
        <v>45</v>
      </c>
      <c r="D49" s="9" t="s">
        <v>3</v>
      </c>
      <c r="E49" s="9">
        <v>122450</v>
      </c>
      <c r="F49" s="8">
        <v>2016</v>
      </c>
      <c r="G49" s="8"/>
    </row>
    <row r="50" spans="1:7" ht="15.75">
      <c r="A50" s="8" t="s">
        <v>92</v>
      </c>
      <c r="B50" s="8" t="s">
        <v>10</v>
      </c>
      <c r="C50" s="8" t="s">
        <v>93</v>
      </c>
      <c r="D50" s="9" t="s">
        <v>3</v>
      </c>
      <c r="E50" s="9">
        <f>16085+24269</f>
        <v>40354</v>
      </c>
      <c r="F50" s="8">
        <v>2016</v>
      </c>
      <c r="G50" s="8" t="s">
        <v>6</v>
      </c>
    </row>
    <row r="51" spans="1:7" ht="15.75">
      <c r="A51" s="8" t="s">
        <v>94</v>
      </c>
      <c r="B51" s="8" t="s">
        <v>10</v>
      </c>
      <c r="C51" s="8" t="s">
        <v>95</v>
      </c>
      <c r="D51" s="9" t="s">
        <v>3</v>
      </c>
      <c r="E51" s="9">
        <f>7500+25499.98</f>
        <v>32999.979999999996</v>
      </c>
      <c r="F51" s="8">
        <v>2016</v>
      </c>
      <c r="G51" s="8" t="s">
        <v>6</v>
      </c>
    </row>
    <row r="52" spans="1:7" s="7" customFormat="1" ht="15">
      <c r="A52" s="5" t="s">
        <v>96</v>
      </c>
      <c r="B52" s="5" t="s">
        <v>1</v>
      </c>
      <c r="C52" s="5" t="s">
        <v>97</v>
      </c>
      <c r="D52" s="6" t="s">
        <v>3</v>
      </c>
      <c r="E52" s="6">
        <f>11349.99+48333.32</f>
        <v>59683.31</v>
      </c>
      <c r="F52" s="5">
        <v>2016</v>
      </c>
      <c r="G52" s="5" t="s">
        <v>6</v>
      </c>
    </row>
  </sheetData>
  <sheetProtection/>
  <mergeCells count="1">
    <mergeCell ref="H1:I1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AmericanTransparency</dc:creator>
  <cp:keywords/>
  <dc:description/>
  <cp:lastModifiedBy>AmericanTransparency</cp:lastModifiedBy>
  <dcterms:created xsi:type="dcterms:W3CDTF">2017-10-19T16:49:32Z</dcterms:created>
  <dcterms:modified xsi:type="dcterms:W3CDTF">2017-10-23T19:37:07Z</dcterms:modified>
  <cp:category/>
  <cp:version/>
  <cp:contentType/>
  <cp:contentStatus/>
</cp:coreProperties>
</file>