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penthebooks-my.sharepoint.com/personal/christopher_neefus_openthebooks_com/Documents/Documents/2026 Contributors and Drafts and Amber/Boomer Luxury Communism/"/>
    </mc:Choice>
  </mc:AlternateContent>
  <xr:revisionPtr revIDLastSave="36" documentId="13_ncr:1_{3363EDF0-1715-41B0-9AD0-385E3A732DC4}" xr6:coauthVersionLast="47" xr6:coauthVersionMax="47" xr10:uidLastSave="{3051B94C-E65C-40CA-8297-8AA6C22F1DF1}"/>
  <bookViews>
    <workbookView xWindow="-110" yWindow="-110" windowWidth="19420" windowHeight="10300" xr2:uid="{00000000-000D-0000-FFFF-FFFF00000000}"/>
  </bookViews>
  <sheets>
    <sheet name="Adjusted Data" sheetId="1" r:id="rId1"/>
    <sheet name="SafetyNetChar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H14" i="1"/>
  <c r="I14" i="1"/>
  <c r="B14" i="1"/>
  <c r="E5" i="2"/>
  <c r="E6" i="2"/>
  <c r="E7" i="2"/>
  <c r="E8" i="2"/>
  <c r="E9" i="2"/>
  <c r="E10" i="2"/>
  <c r="E11" i="2"/>
  <c r="E12" i="2"/>
  <c r="E13" i="2"/>
  <c r="E4" i="2"/>
  <c r="E3" i="2"/>
  <c r="E2" i="2"/>
  <c r="I3" i="1"/>
  <c r="I4" i="1"/>
  <c r="I5" i="1"/>
  <c r="I6" i="1"/>
  <c r="I7" i="1"/>
  <c r="I8" i="1"/>
  <c r="I9" i="1"/>
  <c r="I10" i="1"/>
  <c r="I11" i="1"/>
  <c r="I12" i="1"/>
  <c r="I13" i="1"/>
  <c r="I2" i="1"/>
  <c r="H3" i="1"/>
  <c r="H4" i="1"/>
  <c r="H5" i="1"/>
  <c r="H6" i="1"/>
  <c r="H7" i="1"/>
  <c r="H8" i="1"/>
  <c r="H9" i="1"/>
  <c r="H10" i="1"/>
  <c r="H11" i="1"/>
  <c r="H12" i="1"/>
  <c r="H13" i="1"/>
  <c r="H2" i="1"/>
  <c r="E3" i="1"/>
  <c r="E4" i="1"/>
  <c r="E5" i="1"/>
  <c r="E6" i="1"/>
  <c r="E7" i="1"/>
  <c r="E8" i="1"/>
  <c r="E9" i="1"/>
  <c r="E10" i="1"/>
  <c r="E11" i="1"/>
  <c r="E12" i="1"/>
  <c r="E13" i="1"/>
  <c r="E2" i="1"/>
</calcChain>
</file>

<file path=xl/sharedStrings.xml><?xml version="1.0" encoding="utf-8"?>
<sst xmlns="http://schemas.openxmlformats.org/spreadsheetml/2006/main" count="16" uniqueCount="12">
  <si>
    <t>Year</t>
  </si>
  <si>
    <t>Medicare Total Cost (Jan. 2026 dollars)</t>
  </si>
  <si>
    <t>Medicare Total Enrollees</t>
  </si>
  <si>
    <t>Medicare Cost Per Beneficiary (Jan. 2026 dollars)</t>
  </si>
  <si>
    <t>Social Security Total Cost (Jan. 2026 dollars)</t>
  </si>
  <si>
    <t>Social Security Enrollees</t>
  </si>
  <si>
    <t>Social Security Cost per Beneficiary (Jan. 2026 dollars)</t>
  </si>
  <si>
    <t>SS + Medicare Cost Per Beneficiary (Jan. 2026 dollars)</t>
  </si>
  <si>
    <t>Gross Income 25-34 years old (Jan. 26 dollars)</t>
  </si>
  <si>
    <t>Total Cost, Medicare + Social Security</t>
  </si>
  <si>
    <t>Change %</t>
  </si>
  <si>
    <t>I think we do a bar graph that shows the Increases in Gross Income (149%), SS Total Cost (455%), and Medicare Total Cost (+1702%)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</si>
</sst>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Safety</a:t>
            </a:r>
            <a:r>
              <a:rPr lang="en-US" b="1" baseline="0"/>
              <a:t> Net Costs vs. Taxable Income</a:t>
            </a:r>
            <a:br>
              <a:rPr lang="en-US" baseline="0"/>
            </a:br>
            <a:r>
              <a:rPr lang="en-US" i="1" baseline="0"/>
              <a:t>Americans 25-34 Years Old</a:t>
            </a:r>
            <a:endParaRPr lang="en-US" i="1"/>
          </a:p>
        </c:rich>
      </c:tx>
      <c:layout>
        <c:manualLayout>
          <c:xMode val="edge"/>
          <c:yMode val="edge"/>
          <c:x val="0.2983818897637795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SafetyNetChart!$B$1</c:f>
              <c:strCache>
                <c:ptCount val="1"/>
                <c:pt idx="0">
                  <c:v>Gross Income 25-34 years old (Jan. 26 dollars)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SafetyNetChart!$A$2:$A$13</c:f>
              <c:numCache>
                <c:formatCode>0</c:formatCode>
                <c:ptCount val="12"/>
                <c:pt idx="0">
                  <c:v>1970</c:v>
                </c:pt>
                <c:pt idx="1">
                  <c:v>1975</c:v>
                </c:pt>
                <c:pt idx="2">
                  <c:v>1980</c:v>
                </c:pt>
                <c:pt idx="3">
                  <c:v>1985</c:v>
                </c:pt>
                <c:pt idx="4">
                  <c:v>1990</c:v>
                </c:pt>
                <c:pt idx="5">
                  <c:v>1995</c:v>
                </c:pt>
                <c:pt idx="6">
                  <c:v>2000</c:v>
                </c:pt>
                <c:pt idx="7">
                  <c:v>2005</c:v>
                </c:pt>
                <c:pt idx="8">
                  <c:v>2010</c:v>
                </c:pt>
                <c:pt idx="9">
                  <c:v>2015</c:v>
                </c:pt>
                <c:pt idx="10">
                  <c:v>2020</c:v>
                </c:pt>
                <c:pt idx="11">
                  <c:v>2024</c:v>
                </c:pt>
              </c:numCache>
            </c:numRef>
          </c:xVal>
          <c:yVal>
            <c:numRef>
              <c:f>SafetyNetChart!$B$2:$B$13</c:f>
              <c:numCache>
                <c:formatCode>\$#,##0</c:formatCode>
                <c:ptCount val="12"/>
                <c:pt idx="0">
                  <c:v>1040000000000</c:v>
                </c:pt>
                <c:pt idx="1">
                  <c:v>1330000000000</c:v>
                </c:pt>
                <c:pt idx="2">
                  <c:v>1590000000000</c:v>
                </c:pt>
                <c:pt idx="3">
                  <c:v>1750000000000</c:v>
                </c:pt>
                <c:pt idx="4">
                  <c:v>1770000000000</c:v>
                </c:pt>
                <c:pt idx="5">
                  <c:v>1720000000000</c:v>
                </c:pt>
                <c:pt idx="6">
                  <c:v>2009000000000</c:v>
                </c:pt>
                <c:pt idx="7">
                  <c:v>1860000000000</c:v>
                </c:pt>
                <c:pt idx="8">
                  <c:v>1800000000000</c:v>
                </c:pt>
                <c:pt idx="9">
                  <c:v>2080000000000</c:v>
                </c:pt>
                <c:pt idx="10">
                  <c:v>2400000000000</c:v>
                </c:pt>
                <c:pt idx="11">
                  <c:v>2590000000000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50-4F7F-A3EC-2B5FFD5B1BAF}"/>
            </c:ext>
          </c:extLst>
        </c:ser>
        <c:ser>
          <c:idx val="1"/>
          <c:order val="1"/>
          <c:tx>
            <c:strRef>
              <c:f>SafetyNetChart!$E$1</c:f>
              <c:strCache>
                <c:ptCount val="1"/>
                <c:pt idx="0">
                  <c:v>Total Cost, Medicare + Social Security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SafetyNetChart!$A$2:$A$13</c:f>
              <c:numCache>
                <c:formatCode>0</c:formatCode>
                <c:ptCount val="12"/>
                <c:pt idx="0">
                  <c:v>1970</c:v>
                </c:pt>
                <c:pt idx="1">
                  <c:v>1975</c:v>
                </c:pt>
                <c:pt idx="2">
                  <c:v>1980</c:v>
                </c:pt>
                <c:pt idx="3">
                  <c:v>1985</c:v>
                </c:pt>
                <c:pt idx="4">
                  <c:v>1990</c:v>
                </c:pt>
                <c:pt idx="5">
                  <c:v>1995</c:v>
                </c:pt>
                <c:pt idx="6">
                  <c:v>2000</c:v>
                </c:pt>
                <c:pt idx="7">
                  <c:v>2005</c:v>
                </c:pt>
                <c:pt idx="8">
                  <c:v>2010</c:v>
                </c:pt>
                <c:pt idx="9">
                  <c:v>2015</c:v>
                </c:pt>
                <c:pt idx="10">
                  <c:v>2020</c:v>
                </c:pt>
                <c:pt idx="11">
                  <c:v>2024</c:v>
                </c:pt>
              </c:numCache>
            </c:numRef>
          </c:xVal>
          <c:yVal>
            <c:numRef>
              <c:f>SafetyNetChart!$E$2:$E$13</c:f>
              <c:numCache>
                <c:formatCode>\$#,##0</c:formatCode>
                <c:ptCount val="12"/>
                <c:pt idx="0">
                  <c:v>341782849072.16498</c:v>
                </c:pt>
                <c:pt idx="1">
                  <c:v>517114406542.75098</c:v>
                </c:pt>
                <c:pt idx="2">
                  <c:v>635058477233.00977</c:v>
                </c:pt>
                <c:pt idx="3">
                  <c:v>793267259368.02991</c:v>
                </c:pt>
                <c:pt idx="4">
                  <c:v>904041293527.16162</c:v>
                </c:pt>
                <c:pt idx="5">
                  <c:v>1118732425433.0708</c:v>
                </c:pt>
                <c:pt idx="6">
                  <c:v>1208700273565.6216</c:v>
                </c:pt>
                <c:pt idx="7">
                  <c:v>1448332333968.2539</c:v>
                </c:pt>
                <c:pt idx="8">
                  <c:v>1837700052133.3972</c:v>
                </c:pt>
                <c:pt idx="9">
                  <c:v>2119925560850.0659</c:v>
                </c:pt>
                <c:pt idx="10">
                  <c:v>2439320252245.8472</c:v>
                </c:pt>
                <c:pt idx="11">
                  <c:v>2698742721612.8081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50-4F7F-A3EC-2B5FFD5B1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3299695"/>
        <c:axId val="1853300175"/>
      </c:scatterChart>
      <c:valAx>
        <c:axId val="18532996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3300175"/>
        <c:crosses val="autoZero"/>
        <c:crossBetween val="midCat"/>
      </c:valAx>
      <c:valAx>
        <c:axId val="185330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\$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32996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212725</xdr:colOff>
      <xdr:row>0</xdr:row>
      <xdr:rowOff>184150</xdr:rowOff>
    </xdr:from>
    <xdr:to>
      <xdr:col>12</xdr:col>
      <xdr:colOff>517525</xdr:colOff>
      <xdr:row>14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2AA4D97-653A-7AF1-DD30-EF46AB5BD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pane ySplit="1" topLeftCell="A2" activePane="bottomLeft" state="frozen"/>
      <selection pane="bottomLeft" activeCell="A16" sqref="A16"/>
    </sheetView>
  </sheetViews>
  <sheetFormatPr defaultRowHeight="14.5" x14ac:dyDescent="0.35"/>
  <cols>
    <col min="1" max="1" width="12" customWidth="1"/>
    <col min="2" max="2" width="30" customWidth="1"/>
    <col min="3" max="3" width="34" customWidth="1"/>
    <col min="4" max="4" width="26" customWidth="1"/>
    <col min="5" max="6" width="34" customWidth="1"/>
    <col min="7" max="7" width="27" customWidth="1"/>
    <col min="8" max="9" width="34" customWidth="1"/>
  </cols>
  <sheetData>
    <row r="1" spans="1:9" ht="29" x14ac:dyDescent="0.35">
      <c r="A1" s="1" t="s">
        <v>0</v>
      </c>
      <c r="B1" s="1" t="s">
        <v>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5">
      <c r="A2" s="2">
        <v>1970</v>
      </c>
      <c r="B2" s="3">
        <v>1040000000000</v>
      </c>
      <c r="C2" s="3">
        <v>64312715051.546387</v>
      </c>
      <c r="D2" s="4">
        <v>20361152</v>
      </c>
      <c r="E2" s="5">
        <f>C2/D2</f>
        <v>3158.5990346492372</v>
      </c>
      <c r="F2" s="3">
        <v>277470134020.61859</v>
      </c>
      <c r="G2" s="4">
        <v>25700924</v>
      </c>
      <c r="H2" s="5">
        <f>F2/G2</f>
        <v>10796.115113239453</v>
      </c>
      <c r="I2" s="5">
        <f>H2+E2</f>
        <v>13954.714147888692</v>
      </c>
    </row>
    <row r="3" spans="1:9" x14ac:dyDescent="0.35">
      <c r="A3" s="2">
        <v>1975</v>
      </c>
      <c r="B3" s="3">
        <v>1330000000000</v>
      </c>
      <c r="C3" s="3">
        <v>98760532936.802994</v>
      </c>
      <c r="D3" s="4">
        <v>24640497</v>
      </c>
      <c r="E3" s="5">
        <f t="shared" ref="E3:E13" si="0">C3/D3</f>
        <v>4008.0576677005743</v>
      </c>
      <c r="F3" s="3">
        <v>418353873605.948</v>
      </c>
      <c r="G3" s="4">
        <v>31861668</v>
      </c>
      <c r="H3" s="5">
        <f t="shared" ref="H3:H13" si="1">F3/G3</f>
        <v>13130.319279139685</v>
      </c>
      <c r="I3" s="5">
        <f t="shared" ref="I3:I13" si="2">H3+E3</f>
        <v>17138.376946840261</v>
      </c>
    </row>
    <row r="4" spans="1:9" x14ac:dyDescent="0.35">
      <c r="A4" s="2">
        <v>1980</v>
      </c>
      <c r="B4" s="3">
        <v>1590000000000</v>
      </c>
      <c r="C4" s="3">
        <v>147575200533.98059</v>
      </c>
      <c r="D4" s="4">
        <v>28066894</v>
      </c>
      <c r="E4" s="5">
        <f t="shared" si="0"/>
        <v>5257.9811835958972</v>
      </c>
      <c r="F4" s="3">
        <v>487483276699.02911</v>
      </c>
      <c r="G4" s="4">
        <v>35526086</v>
      </c>
      <c r="H4" s="5">
        <f t="shared" si="1"/>
        <v>13721.840247164551</v>
      </c>
      <c r="I4" s="5">
        <f t="shared" si="2"/>
        <v>18979.82143076045</v>
      </c>
    </row>
    <row r="5" spans="1:9" x14ac:dyDescent="0.35">
      <c r="A5" s="2">
        <v>1985</v>
      </c>
      <c r="B5" s="3">
        <v>1750000000000</v>
      </c>
      <c r="C5" s="3">
        <v>217123846728.6246</v>
      </c>
      <c r="D5" s="4">
        <v>30589468</v>
      </c>
      <c r="E5" s="5">
        <f t="shared" si="0"/>
        <v>7097.9935554493659</v>
      </c>
      <c r="F5" s="3">
        <v>576143412639.40527</v>
      </c>
      <c r="G5" s="4">
        <v>37026698</v>
      </c>
      <c r="H5" s="5">
        <f t="shared" si="1"/>
        <v>15560.215837755915</v>
      </c>
      <c r="I5" s="5">
        <f t="shared" si="2"/>
        <v>22658.209393205281</v>
      </c>
    </row>
    <row r="6" spans="1:9" x14ac:dyDescent="0.35">
      <c r="A6" s="2">
        <v>1990</v>
      </c>
      <c r="B6" s="3">
        <v>1770000000000</v>
      </c>
      <c r="C6" s="3">
        <v>274192164223.41241</v>
      </c>
      <c r="D6" s="4">
        <v>33719118</v>
      </c>
      <c r="E6" s="5">
        <f t="shared" si="0"/>
        <v>8131.6529164082058</v>
      </c>
      <c r="F6" s="3">
        <v>629849129303.74915</v>
      </c>
      <c r="G6" s="4">
        <v>39824692</v>
      </c>
      <c r="H6" s="5">
        <f t="shared" si="1"/>
        <v>15815.543012956614</v>
      </c>
      <c r="I6" s="5">
        <f t="shared" si="2"/>
        <v>23947.195929364818</v>
      </c>
    </row>
    <row r="7" spans="1:9" x14ac:dyDescent="0.35">
      <c r="A7" s="2">
        <v>1995</v>
      </c>
      <c r="B7" s="3">
        <v>1720000000000</v>
      </c>
      <c r="C7" s="3">
        <v>393531443805.77429</v>
      </c>
      <c r="D7" s="4">
        <v>37134949</v>
      </c>
      <c r="E7" s="5">
        <f t="shared" si="0"/>
        <v>10597.333627838678</v>
      </c>
      <c r="F7" s="3">
        <v>725200981627.29663</v>
      </c>
      <c r="G7" s="4">
        <v>43386232</v>
      </c>
      <c r="H7" s="5">
        <f t="shared" si="1"/>
        <v>16715.00262173716</v>
      </c>
      <c r="I7" s="5">
        <f t="shared" si="2"/>
        <v>27312.336249575837</v>
      </c>
    </row>
    <row r="8" spans="1:9" x14ac:dyDescent="0.35">
      <c r="A8" s="2">
        <v>2000</v>
      </c>
      <c r="B8" s="3">
        <v>2009000000000</v>
      </c>
      <c r="C8" s="3">
        <v>424657850801.3938</v>
      </c>
      <c r="D8" s="4">
        <v>39199460</v>
      </c>
      <c r="E8" s="5">
        <f t="shared" si="0"/>
        <v>10833.257672462676</v>
      </c>
      <c r="F8" s="3">
        <v>784042422764.22778</v>
      </c>
      <c r="G8" s="4">
        <v>45414705</v>
      </c>
      <c r="H8" s="5">
        <f t="shared" si="1"/>
        <v>17264.065081216046</v>
      </c>
      <c r="I8" s="5">
        <f t="shared" si="2"/>
        <v>28097.322753678724</v>
      </c>
    </row>
    <row r="9" spans="1:9" x14ac:dyDescent="0.35">
      <c r="A9" s="2">
        <v>2005</v>
      </c>
      <c r="B9" s="3">
        <v>1860000000000</v>
      </c>
      <c r="C9" s="3">
        <v>565838556190.4762</v>
      </c>
      <c r="D9" s="4">
        <v>41981124</v>
      </c>
      <c r="E9" s="5">
        <f t="shared" si="0"/>
        <v>13478.404155888637</v>
      </c>
      <c r="F9" s="3">
        <v>882493777777.77783</v>
      </c>
      <c r="G9" s="4">
        <v>48434436</v>
      </c>
      <c r="H9" s="5">
        <f t="shared" si="1"/>
        <v>18220.378942324791</v>
      </c>
      <c r="I9" s="5">
        <f t="shared" si="2"/>
        <v>31698.783098213426</v>
      </c>
    </row>
    <row r="10" spans="1:9" x14ac:dyDescent="0.35">
      <c r="A10" s="2">
        <v>2010</v>
      </c>
      <c r="B10" s="3">
        <v>1800000000000</v>
      </c>
      <c r="C10" s="3">
        <v>774936129104.4502</v>
      </c>
      <c r="D10" s="4">
        <v>47386066</v>
      </c>
      <c r="E10" s="5">
        <f t="shared" si="0"/>
        <v>16353.670910441271</v>
      </c>
      <c r="F10" s="3">
        <v>1062763923028.947</v>
      </c>
      <c r="G10" s="4">
        <v>54032097</v>
      </c>
      <c r="H10" s="5">
        <f t="shared" si="1"/>
        <v>19669.122281686512</v>
      </c>
      <c r="I10" s="5">
        <f t="shared" si="2"/>
        <v>36022.793192127785</v>
      </c>
    </row>
    <row r="11" spans="1:9" x14ac:dyDescent="0.35">
      <c r="A11" s="2">
        <v>2015</v>
      </c>
      <c r="B11" s="3">
        <v>2080000000000</v>
      </c>
      <c r="C11" s="3">
        <v>888859564740.08191</v>
      </c>
      <c r="D11" s="4">
        <v>55495618</v>
      </c>
      <c r="E11" s="5">
        <f t="shared" si="0"/>
        <v>16016.752254927262</v>
      </c>
      <c r="F11" s="3">
        <v>1231065996109.9839</v>
      </c>
      <c r="G11" s="4">
        <v>59963425</v>
      </c>
      <c r="H11" s="5">
        <f t="shared" si="1"/>
        <v>20530.281519275857</v>
      </c>
      <c r="I11" s="5">
        <f t="shared" si="2"/>
        <v>36547.033774203119</v>
      </c>
    </row>
    <row r="12" spans="1:9" x14ac:dyDescent="0.35">
      <c r="A12" s="2">
        <v>2020</v>
      </c>
      <c r="B12" s="3">
        <v>2400000000000</v>
      </c>
      <c r="C12" s="3">
        <v>1047883974807.871</v>
      </c>
      <c r="D12" s="4">
        <v>62839280</v>
      </c>
      <c r="E12" s="5">
        <f t="shared" si="0"/>
        <v>16675.620325501357</v>
      </c>
      <c r="F12" s="3">
        <v>1391436277437.9761</v>
      </c>
      <c r="G12" s="4">
        <v>64850867</v>
      </c>
      <c r="H12" s="5">
        <f t="shared" si="1"/>
        <v>21455.939477848093</v>
      </c>
      <c r="I12" s="5">
        <f t="shared" si="2"/>
        <v>38131.559803349446</v>
      </c>
    </row>
    <row r="13" spans="1:9" x14ac:dyDescent="0.35">
      <c r="A13" s="2">
        <v>2024</v>
      </c>
      <c r="B13" s="3">
        <v>2590000000000</v>
      </c>
      <c r="C13" s="3">
        <v>1159210989228.1851</v>
      </c>
      <c r="D13" s="4">
        <v>67995116</v>
      </c>
      <c r="E13" s="5">
        <f t="shared" si="0"/>
        <v>17048.44490931062</v>
      </c>
      <c r="F13" s="3">
        <v>1539531732384.623</v>
      </c>
      <c r="G13" s="4">
        <v>68455973</v>
      </c>
      <c r="H13" s="5">
        <f t="shared" si="1"/>
        <v>22489.370392626264</v>
      </c>
      <c r="I13" s="5">
        <f t="shared" si="2"/>
        <v>39537.815301936884</v>
      </c>
    </row>
    <row r="14" spans="1:9" x14ac:dyDescent="0.35">
      <c r="A14" t="s">
        <v>10</v>
      </c>
      <c r="B14">
        <f>(B13-B2)/B2</f>
        <v>1.4903846153846154</v>
      </c>
      <c r="C14">
        <f t="shared" ref="C14:I14" si="3">(C13-C2)/C2</f>
        <v>17.024600396656897</v>
      </c>
      <c r="D14">
        <f t="shared" si="3"/>
        <v>2.3394532883011729</v>
      </c>
      <c r="E14">
        <f t="shared" si="3"/>
        <v>4.3974704361941441</v>
      </c>
      <c r="F14">
        <f t="shared" si="3"/>
        <v>4.5484592524477661</v>
      </c>
      <c r="G14">
        <f t="shared" si="3"/>
        <v>1.6635607731457438</v>
      </c>
      <c r="H14">
        <f t="shared" si="3"/>
        <v>1.0830984253814764</v>
      </c>
      <c r="I14">
        <f t="shared" si="3"/>
        <v>1.8332945327954886</v>
      </c>
    </row>
    <row r="16" spans="1:9" x14ac:dyDescent="0.35">
      <c r="A16" s="6" t="s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29A2-91FB-4F17-9D8D-ED5C109CF193}">
  <dimension ref="A1:E13"/>
  <sheetViews>
    <sheetView topLeftCell="B1" workbookViewId="0">
      <selection activeCell="I1" sqref="I1"/>
    </sheetView>
  </sheetViews>
  <sheetFormatPr defaultRowHeight="14.5" x14ac:dyDescent="0.35"/>
  <cols>
    <col min="1" max="1" width="16.81640625" customWidth="1"/>
    <col min="2" max="2" width="23.08984375" customWidth="1"/>
    <col min="3" max="3" width="28.7265625" customWidth="1"/>
    <col min="4" max="4" width="25.1796875" customWidth="1"/>
    <col min="5" max="5" width="22.36328125" customWidth="1"/>
  </cols>
  <sheetData>
    <row r="1" spans="1:5" ht="29" x14ac:dyDescent="0.35">
      <c r="A1" s="1" t="s">
        <v>0</v>
      </c>
      <c r="B1" s="1" t="s">
        <v>8</v>
      </c>
      <c r="C1" s="1" t="s">
        <v>1</v>
      </c>
      <c r="D1" s="1" t="s">
        <v>4</v>
      </c>
      <c r="E1" s="1" t="s">
        <v>9</v>
      </c>
    </row>
    <row r="2" spans="1:5" x14ac:dyDescent="0.35">
      <c r="A2" s="2">
        <v>1970</v>
      </c>
      <c r="B2" s="3">
        <v>1040000000000</v>
      </c>
      <c r="C2" s="3">
        <v>64312715051.546387</v>
      </c>
      <c r="D2" s="3">
        <v>277470134020.61859</v>
      </c>
      <c r="E2" s="3">
        <f>SUM(C2:D2)</f>
        <v>341782849072.16498</v>
      </c>
    </row>
    <row r="3" spans="1:5" x14ac:dyDescent="0.35">
      <c r="A3" s="2">
        <v>1975</v>
      </c>
      <c r="B3" s="3">
        <v>1330000000000</v>
      </c>
      <c r="C3" s="3">
        <v>98760532936.802994</v>
      </c>
      <c r="D3" s="3">
        <v>418353873605.948</v>
      </c>
      <c r="E3" s="3">
        <f>SUM(C3:D3)</f>
        <v>517114406542.75098</v>
      </c>
    </row>
    <row r="4" spans="1:5" x14ac:dyDescent="0.35">
      <c r="A4" s="2">
        <v>1980</v>
      </c>
      <c r="B4" s="3">
        <v>1590000000000</v>
      </c>
      <c r="C4" s="3">
        <v>147575200533.98059</v>
      </c>
      <c r="D4" s="3">
        <v>487483276699.02911</v>
      </c>
      <c r="E4" s="3">
        <f>SUM(C4:D4)</f>
        <v>635058477233.00977</v>
      </c>
    </row>
    <row r="5" spans="1:5" x14ac:dyDescent="0.35">
      <c r="A5" s="2">
        <v>1985</v>
      </c>
      <c r="B5" s="3">
        <v>1750000000000</v>
      </c>
      <c r="C5" s="3">
        <v>217123846728.6246</v>
      </c>
      <c r="D5" s="3">
        <v>576143412639.40527</v>
      </c>
      <c r="E5" s="3">
        <f t="shared" ref="E5:E13" si="0">SUM(C5:D5)</f>
        <v>793267259368.02991</v>
      </c>
    </row>
    <row r="6" spans="1:5" x14ac:dyDescent="0.35">
      <c r="A6" s="2">
        <v>1990</v>
      </c>
      <c r="B6" s="3">
        <v>1770000000000</v>
      </c>
      <c r="C6" s="3">
        <v>274192164223.41241</v>
      </c>
      <c r="D6" s="3">
        <v>629849129303.74915</v>
      </c>
      <c r="E6" s="3">
        <f t="shared" si="0"/>
        <v>904041293527.16162</v>
      </c>
    </row>
    <row r="7" spans="1:5" x14ac:dyDescent="0.35">
      <c r="A7" s="2">
        <v>1995</v>
      </c>
      <c r="B7" s="3">
        <v>1720000000000</v>
      </c>
      <c r="C7" s="3">
        <v>393531443805.77429</v>
      </c>
      <c r="D7" s="3">
        <v>725200981627.29663</v>
      </c>
      <c r="E7" s="3">
        <f t="shared" si="0"/>
        <v>1118732425433.0708</v>
      </c>
    </row>
    <row r="8" spans="1:5" x14ac:dyDescent="0.35">
      <c r="A8" s="2">
        <v>2000</v>
      </c>
      <c r="B8" s="3">
        <v>2009000000000</v>
      </c>
      <c r="C8" s="3">
        <v>424657850801.3938</v>
      </c>
      <c r="D8" s="3">
        <v>784042422764.22778</v>
      </c>
      <c r="E8" s="3">
        <f t="shared" si="0"/>
        <v>1208700273565.6216</v>
      </c>
    </row>
    <row r="9" spans="1:5" x14ac:dyDescent="0.35">
      <c r="A9" s="2">
        <v>2005</v>
      </c>
      <c r="B9" s="3">
        <v>1860000000000</v>
      </c>
      <c r="C9" s="3">
        <v>565838556190.4762</v>
      </c>
      <c r="D9" s="3">
        <v>882493777777.77783</v>
      </c>
      <c r="E9" s="3">
        <f t="shared" si="0"/>
        <v>1448332333968.2539</v>
      </c>
    </row>
    <row r="10" spans="1:5" x14ac:dyDescent="0.35">
      <c r="A10" s="2">
        <v>2010</v>
      </c>
      <c r="B10" s="3">
        <v>1800000000000</v>
      </c>
      <c r="C10" s="3">
        <v>774936129104.4502</v>
      </c>
      <c r="D10" s="3">
        <v>1062763923028.947</v>
      </c>
      <c r="E10" s="3">
        <f t="shared" si="0"/>
        <v>1837700052133.3972</v>
      </c>
    </row>
    <row r="11" spans="1:5" x14ac:dyDescent="0.35">
      <c r="A11" s="2">
        <v>2015</v>
      </c>
      <c r="B11" s="3">
        <v>2080000000000</v>
      </c>
      <c r="C11" s="3">
        <v>888859564740.08191</v>
      </c>
      <c r="D11" s="3">
        <v>1231065996109.9839</v>
      </c>
      <c r="E11" s="3">
        <f t="shared" si="0"/>
        <v>2119925560850.0659</v>
      </c>
    </row>
    <row r="12" spans="1:5" x14ac:dyDescent="0.35">
      <c r="A12" s="2">
        <v>2020</v>
      </c>
      <c r="B12" s="3">
        <v>2400000000000</v>
      </c>
      <c r="C12" s="3">
        <v>1047883974807.871</v>
      </c>
      <c r="D12" s="3">
        <v>1391436277437.9761</v>
      </c>
      <c r="E12" s="3">
        <f t="shared" si="0"/>
        <v>2439320252245.8472</v>
      </c>
    </row>
    <row r="13" spans="1:5" x14ac:dyDescent="0.35">
      <c r="A13" s="2">
        <v>2024</v>
      </c>
      <c r="B13" s="3">
        <v>2590000000000</v>
      </c>
      <c r="C13" s="3">
        <v>1159210989228.1851</v>
      </c>
      <c r="D13" s="3">
        <v>1539531732384.623</v>
      </c>
      <c r="E13" s="3">
        <f t="shared" si="0"/>
        <v>2698742721612.8081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Adjusted Data</vt:lpstr>
      <vt:lpstr>SafetyNetChart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Christopher Neefus</cp:lastModifiedBy>
  <dcterms:created xsi:type="dcterms:W3CDTF">2026-05-27T16:58:05Z</dcterms:created>
  <dcterms:modified xsi:type="dcterms:W3CDTF">2026-05-27T18:06:53Z</dcterms:modified>
</cp:coreProperties>
</file>